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(2023-2024)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  <c r="J19" i="1"/>
  <c r="I19" i="1"/>
  <c r="I20" i="1" s="1"/>
  <c r="H19" i="1"/>
  <c r="H20" i="1" s="1"/>
  <c r="G19" i="1"/>
  <c r="J18" i="1"/>
  <c r="J20" i="1" s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<sst xmlns="http://schemas.openxmlformats.org/spreadsheetml/2006/main" count="42" uniqueCount="41">
  <si>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</si>
  <si>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</si>
  <si>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</si>
  <si>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</si>
  <si>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</si>
  <si>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</si>
  <si>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</si>
  <si>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</si>
  <si>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</si>
  <si>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</si>
  <si>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</si>
  <si>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</si>
  <si>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</si>
  <si>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</si>
  <si>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</si>
  <si>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</si>
  <si>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</si>
  <si>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</si>
  <si>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</si>
  <si>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</si>
  <si>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</si>
  <si>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</si>
  <si>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МАОУ "СОШ № 41 им. И.Н. Баторова" г. Улан-Удэ</t>
  </si>
  <si>
    <t>гарнир</t>
  </si>
  <si>
    <t>1 блюдо</t>
  </si>
  <si>
    <t>2 блюдо</t>
  </si>
  <si>
    <t>бутерброд</t>
  </si>
  <si>
    <r>
      <t>Каша пшенная жидкая с маслом сливочным (</t>
    </r>
    <r>
      <rPr>
        <sz val="8"/>
        <color theme="1"/>
        <rFont val="Times New Roman"/>
        <family val="1"/>
        <charset val="204"/>
      </rPr>
      <t>крупа пшенная,масло сливочное,молоко,соль,сахар) 200/10</t>
    </r>
  </si>
  <si>
    <t>гор. напиток</t>
  </si>
  <si>
    <t>десерт</t>
  </si>
  <si>
    <t>пром произ.</t>
  </si>
  <si>
    <t>Вафли</t>
  </si>
  <si>
    <t>закуска</t>
  </si>
  <si>
    <r>
      <rPr>
        <sz val="11"/>
        <rFont val="Times New Roman"/>
        <family val="1"/>
        <charset val="204"/>
      </rPr>
      <t xml:space="preserve">Макароны отварные </t>
    </r>
    <r>
      <rPr>
        <sz val="8"/>
        <rFont val="Times New Roman"/>
        <family val="1"/>
        <charset val="204"/>
      </rPr>
      <t>(макаронные изделия,соль йодированная,масло сливочное)</t>
    </r>
  </si>
  <si>
    <t>Хлеб пшеничный йод. в/с</t>
  </si>
  <si>
    <r>
      <t>Бутерброд с повидлом</t>
    </r>
    <r>
      <rPr>
        <sz val="8"/>
        <color theme="1"/>
        <rFont val="Times New Roman"/>
        <family val="1"/>
        <charset val="204"/>
      </rPr>
      <t xml:space="preserve"> (батон нарезной,повидло</t>
    </r>
    <r>
      <rPr>
        <sz val="11"/>
        <color theme="1"/>
        <rFont val="Times New Roman"/>
        <family val="1"/>
        <charset val="204"/>
      </rPr>
      <t>)30/20</t>
    </r>
  </si>
  <si>
    <r>
      <t xml:space="preserve">Кофейный напиток  с молоком </t>
    </r>
    <r>
      <rPr>
        <sz val="8"/>
        <color theme="1"/>
        <rFont val="Times New Roman"/>
        <family val="1"/>
        <charset val="204"/>
      </rPr>
      <t>(кофейный напиток,молоко,сахар)</t>
    </r>
  </si>
  <si>
    <r>
      <t>Закуска порционная</t>
    </r>
    <r>
      <rPr>
        <sz val="8"/>
        <color theme="1"/>
        <rFont val="Times New Roman"/>
        <family val="1"/>
        <charset val="204"/>
      </rPr>
      <t xml:space="preserve"> (горошек консервированный)</t>
    </r>
  </si>
  <si>
    <r>
      <t xml:space="preserve">Напиток из шиповника </t>
    </r>
    <r>
      <rPr>
        <sz val="8"/>
        <color theme="1"/>
        <rFont val="Times New Roman"/>
        <family val="1"/>
        <charset val="204"/>
      </rPr>
      <t>(шиповник,сахар)</t>
    </r>
  </si>
  <si>
    <r>
      <t>Печень по строгоновски (</t>
    </r>
    <r>
      <rPr>
        <sz val="8"/>
        <color theme="1"/>
        <rFont val="Times New Roman"/>
        <family val="1"/>
        <charset val="204"/>
      </rPr>
      <t>печень говяжья,лук репка,м.р,соль йодированая</t>
    </r>
    <r>
      <rPr>
        <sz val="11"/>
        <color theme="1"/>
        <rFont val="Times New Roman"/>
        <family val="1"/>
        <charset val="204"/>
      </rPr>
      <t>)</t>
    </r>
  </si>
  <si>
    <r>
      <t>Суп гороховый с фаршем (</t>
    </r>
    <r>
      <rPr>
        <sz val="8"/>
        <color theme="1"/>
        <rFont val="Times New Roman"/>
        <family val="1"/>
        <charset val="204"/>
      </rPr>
      <t>мясо гов.1кат,крупа горох.картофель,лук репчатый,морковь,масло сливочное,соль йодированная,)185/15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</si>
</sst>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7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94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0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>
      <alignment vertical="top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2" fillId="4" borderId="0" xfId="0" applyFont="1" applyFill="1"/>
    <xf numFmtId="0" fontId="10" fillId="4" borderId="12" xfId="0" applyFont="1" applyFill="1" applyBorder="1" applyAlignment="1" applyProtection="1">
      <alignment horizontal="center" vertical="center"/>
      <protection locked="0"/>
    </xf>
    <xf numFmtId="0" fontId="10" fillId="4" borderId="6" xfId="2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2" fontId="10" fillId="4" borderId="12" xfId="2" applyNumberFormat="1" applyFont="1" applyFill="1" applyBorder="1" applyAlignment="1">
      <alignment horizontal="center" vertical="center"/>
    </xf>
    <xf numFmtId="2" fontId="10" fillId="4" borderId="18" xfId="2" applyNumberFormat="1" applyFont="1" applyFill="1" applyBorder="1" applyAlignment="1">
      <alignment horizontal="center" vertical="center"/>
    </xf>
    <xf numFmtId="1" fontId="10" fillId="4" borderId="12" xfId="0" applyNumberFormat="1" applyFont="1" applyFill="1" applyBorder="1" applyAlignment="1" applyProtection="1">
      <alignment horizontal="center" vertical="center"/>
      <protection locked="0"/>
    </xf>
    <xf numFmtId="2" fontId="10" fillId="4" borderId="12" xfId="0" applyNumberFormat="1" applyFont="1" applyFill="1" applyBorder="1" applyAlignment="1" applyProtection="1">
      <alignment horizontal="center" vertical="center"/>
      <protection locked="0"/>
    </xf>
    <xf numFmtId="1" fontId="10" fillId="4" borderId="18" xfId="0" applyNumberFormat="1" applyFont="1" applyFill="1" applyBorder="1" applyAlignment="1" applyProtection="1">
      <alignment horizontal="center" vertical="center"/>
      <protection locked="0"/>
    </xf>
    <xf numFmtId="2" fontId="12" fillId="4" borderId="14" xfId="0" applyNumberFormat="1" applyFont="1" applyFill="1" applyBorder="1" applyAlignment="1">
      <alignment horizontal="center" vertical="center"/>
    </xf>
    <xf numFmtId="2" fontId="12" fillId="4" borderId="19" xfId="0" applyNumberFormat="1" applyFont="1" applyFill="1" applyBorder="1" applyAlignment="1">
      <alignment horizontal="center" vertical="center"/>
    </xf>
    <xf numFmtId="166" fontId="12" fillId="4" borderId="14" xfId="0" applyNumberFormat="1" applyFont="1" applyFill="1" applyBorder="1" applyAlignment="1">
      <alignment horizontal="center" vertical="center"/>
    </xf>
    <xf numFmtId="0" fontId="10" fillId="4" borderId="12" xfId="2" applyFont="1" applyFill="1" applyBorder="1" applyAlignment="1">
      <alignment horizontal="center" vertical="center"/>
    </xf>
    <xf numFmtId="166" fontId="12" fillId="4" borderId="12" xfId="0" applyNumberFormat="1" applyFont="1" applyFill="1" applyBorder="1" applyAlignment="1">
      <alignment horizontal="center" vertical="center"/>
    </xf>
    <xf numFmtId="2" fontId="12" fillId="4" borderId="12" xfId="0" applyNumberFormat="1" applyFont="1" applyFill="1" applyBorder="1" applyAlignment="1">
      <alignment horizontal="center" vertical="center"/>
    </xf>
    <xf numFmtId="2" fontId="12" fillId="4" borderId="18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wrapText="1"/>
    </xf>
    <xf numFmtId="0" fontId="12" fillId="4" borderId="14" xfId="0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horizontal="center" vertical="center"/>
    </xf>
    <xf numFmtId="0" fontId="1" fillId="4" borderId="24" xfId="0" applyFont="1" applyFill="1" applyBorder="1"/>
    <xf numFmtId="0" fontId="10" fillId="4" borderId="20" xfId="0" applyFont="1" applyFill="1" applyBorder="1" applyAlignment="1">
      <alignment horizontal="center" vertical="center" wrapText="1"/>
    </xf>
    <xf numFmtId="49" fontId="3" fillId="4" borderId="20" xfId="0" applyNumberFormat="1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" fillId="4" borderId="25" xfId="0" applyFont="1" applyFill="1" applyBorder="1"/>
    <xf numFmtId="0" fontId="10" fillId="4" borderId="22" xfId="0" applyFont="1" applyFill="1" applyBorder="1" applyAlignment="1" applyProtection="1">
      <alignment horizontal="center" vertical="center" wrapText="1"/>
      <protection locked="0"/>
    </xf>
    <xf numFmtId="0" fontId="10" fillId="4" borderId="22" xfId="0" applyFont="1" applyFill="1" applyBorder="1" applyAlignment="1" applyProtection="1">
      <alignment horizontal="center" vertical="center"/>
      <protection locked="0"/>
    </xf>
    <xf numFmtId="49" fontId="4" fillId="4" borderId="22" xfId="0" applyNumberFormat="1" applyFont="1" applyFill="1" applyBorder="1" applyAlignment="1" applyProtection="1">
      <alignment horizontal="center" vertical="center" wrapText="1"/>
      <protection locked="0"/>
    </xf>
    <xf numFmtId="1" fontId="10" fillId="4" borderId="22" xfId="0" applyNumberFormat="1" applyFont="1" applyFill="1" applyBorder="1" applyAlignment="1" applyProtection="1">
      <alignment horizontal="center" vertical="center"/>
      <protection locked="0"/>
    </xf>
    <xf numFmtId="164" fontId="10" fillId="4" borderId="22" xfId="0" applyNumberFormat="1" applyFont="1" applyFill="1" applyBorder="1" applyAlignment="1">
      <alignment horizontal="center" vertical="center"/>
    </xf>
    <xf numFmtId="1" fontId="10" fillId="4" borderId="23" xfId="0" applyNumberFormat="1" applyFont="1" applyFill="1" applyBorder="1" applyAlignment="1" applyProtection="1">
      <alignment horizontal="center" vertical="center"/>
      <protection locked="0"/>
    </xf>
    <xf numFmtId="0" fontId="7" fillId="4" borderId="12" xfId="2" applyFont="1" applyFill="1" applyBorder="1" applyAlignment="1">
      <alignment horizontal="left" vertical="center" wrapText="1"/>
    </xf>
    <xf numFmtId="0" fontId="12" fillId="4" borderId="12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wrapText="1"/>
    </xf>
    <xf numFmtId="0" fontId="15" fillId="4" borderId="12" xfId="0" applyFont="1" applyFill="1" applyBorder="1" applyAlignment="1">
      <alignment wrapText="1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13" fillId="4" borderId="12" xfId="0" applyFont="1" applyFill="1" applyBorder="1" applyAlignment="1">
      <alignment horizontal="center" wrapText="1"/>
    </xf>
    <xf numFmtId="0" fontId="8" fillId="4" borderId="12" xfId="0" applyFont="1" applyFill="1" applyBorder="1" applyAlignment="1">
      <alignment wrapText="1"/>
    </xf>
    <xf numFmtId="0" fontId="15" fillId="4" borderId="12" xfId="0" applyFont="1" applyFill="1" applyBorder="1" applyAlignment="1">
      <alignment horizontal="center"/>
    </xf>
    <xf numFmtId="0" fontId="3" fillId="4" borderId="20" xfId="2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wrapText="1"/>
    </xf>
    <xf numFmtId="0" fontId="14" fillId="4" borderId="30" xfId="0" applyFont="1" applyFill="1" applyBorder="1"/>
    <xf numFmtId="0" fontId="2" fillId="4" borderId="4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/>
    </xf>
    <xf numFmtId="2" fontId="2" fillId="4" borderId="29" xfId="0" applyNumberFormat="1" applyFont="1" applyFill="1" applyBorder="1" applyAlignment="1">
      <alignment horizontal="center" vertical="center"/>
    </xf>
    <xf numFmtId="0" fontId="10" fillId="4" borderId="20" xfId="2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horizontal="center" vertical="center"/>
    </xf>
    <xf numFmtId="0" fontId="10" fillId="4" borderId="12" xfId="2" applyNumberFormat="1" applyFont="1" applyFill="1" applyBorder="1" applyAlignment="1">
      <alignment horizontal="center" vertical="center"/>
    </xf>
    <xf numFmtId="2" fontId="10" fillId="4" borderId="20" xfId="2" applyNumberFormat="1" applyFont="1" applyFill="1" applyBorder="1" applyAlignment="1">
      <alignment horizontal="center" vertical="center"/>
    </xf>
    <xf numFmtId="2" fontId="10" fillId="4" borderId="27" xfId="2" applyNumberFormat="1" applyFont="1" applyFill="1" applyBorder="1" applyAlignment="1">
      <alignment horizontal="center" vertical="center"/>
    </xf>
    <xf numFmtId="2" fontId="10" fillId="4" borderId="21" xfId="2" applyNumberFormat="1" applyFont="1" applyFill="1" applyBorder="1" applyAlignment="1">
      <alignment horizontal="center" vertical="center"/>
    </xf>
    <xf numFmtId="0" fontId="10" fillId="4" borderId="6" xfId="2" applyNumberFormat="1" applyFont="1" applyFill="1" applyBorder="1" applyAlignment="1">
      <alignment horizontal="center" vertical="center"/>
    </xf>
    <xf numFmtId="2" fontId="2" fillId="4" borderId="27" xfId="0" applyNumberFormat="1" applyFont="1" applyFill="1" applyBorder="1" applyAlignment="1">
      <alignment horizontal="center" vertical="center"/>
    </xf>
    <xf numFmtId="2" fontId="2" fillId="4" borderId="28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10" fillId="4" borderId="27" xfId="2" applyFont="1" applyFill="1" applyBorder="1" applyAlignment="1">
      <alignment horizontal="center" vertical="center"/>
    </xf>
    <xf numFmtId="1" fontId="11" fillId="4" borderId="31" xfId="2" applyNumberFormat="1" applyFont="1" applyFill="1" applyBorder="1" applyAlignment="1">
      <alignment horizontal="center" vertical="center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2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wrapText="1"/>
    </xf>
    <xf numFmtId="0" fontId="10" fillId="4" borderId="12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D7" sqref="D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61" t="s">
        <v>22</v>
      </c>
      <c r="C1" s="62"/>
      <c r="D1" s="63"/>
      <c r="E1" s="2" t="s">
        <v>1</v>
      </c>
      <c r="F1" s="3"/>
      <c r="G1" s="2"/>
      <c r="H1" s="2"/>
      <c r="I1" s="2" t="s">
        <v>2</v>
      </c>
      <c r="J1" s="11">
        <v>45194</v>
      </c>
      <c r="K1" s="10"/>
      <c r="L1" s="12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3"/>
      <c r="K2" s="10"/>
      <c r="L2" s="10"/>
    </row>
    <row r="3" spans="1:12" ht="15.75" thickBot="1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4" t="s">
        <v>12</v>
      </c>
      <c r="K3" s="10"/>
      <c r="L3" s="10"/>
    </row>
    <row r="4" spans="1:12" ht="42">
      <c r="A4" s="16" t="s">
        <v>13</v>
      </c>
      <c r="B4" s="70" t="s">
        <v>14</v>
      </c>
      <c r="C4" s="26">
        <v>230</v>
      </c>
      <c r="D4" s="59" t="s">
        <v>27</v>
      </c>
      <c r="E4" s="26">
        <v>210</v>
      </c>
      <c r="F4" s="27">
        <v>23</v>
      </c>
      <c r="G4" s="74">
        <v>215</v>
      </c>
      <c r="H4" s="74">
        <v>7.06</v>
      </c>
      <c r="I4" s="74">
        <v>6.47</v>
      </c>
      <c r="J4" s="75">
        <v>32.31</v>
      </c>
      <c r="K4" s="10"/>
      <c r="L4" s="10"/>
    </row>
    <row r="5" spans="1:12" ht="30">
      <c r="A5" s="17"/>
      <c r="B5" s="71" t="s">
        <v>26</v>
      </c>
      <c r="C5" s="91">
        <v>62</v>
      </c>
      <c r="D5" s="60" t="s">
        <v>35</v>
      </c>
      <c r="E5" s="76">
        <v>50</v>
      </c>
      <c r="F5" s="28">
        <v>20</v>
      </c>
      <c r="G5" s="77">
        <v>208.57</v>
      </c>
      <c r="H5" s="77">
        <v>2.2799999999999998</v>
      </c>
      <c r="I5" s="77">
        <v>15.71</v>
      </c>
      <c r="J5" s="78">
        <v>14.28</v>
      </c>
      <c r="K5" s="10"/>
      <c r="L5" s="10"/>
    </row>
    <row r="6" spans="1:12" ht="27">
      <c r="A6" s="17"/>
      <c r="B6" s="71" t="s">
        <v>28</v>
      </c>
      <c r="C6" s="64">
        <v>123</v>
      </c>
      <c r="D6" s="60" t="s">
        <v>36</v>
      </c>
      <c r="E6" s="76">
        <v>200</v>
      </c>
      <c r="F6" s="28">
        <v>17</v>
      </c>
      <c r="G6" s="77">
        <v>63</v>
      </c>
      <c r="H6" s="77">
        <v>1.4</v>
      </c>
      <c r="I6" s="77">
        <v>1.2</v>
      </c>
      <c r="J6" s="78">
        <v>11.4</v>
      </c>
      <c r="K6" s="10"/>
      <c r="L6" s="10"/>
    </row>
    <row r="7" spans="1:12" ht="25.5">
      <c r="A7" s="17"/>
      <c r="B7" s="71" t="s">
        <v>29</v>
      </c>
      <c r="C7" s="93" t="s">
        <v>30</v>
      </c>
      <c r="D7" s="60" t="s">
        <v>31</v>
      </c>
      <c r="E7" s="79">
        <v>50</v>
      </c>
      <c r="F7" s="28">
        <v>25</v>
      </c>
      <c r="G7" s="80">
        <v>285.5</v>
      </c>
      <c r="H7" s="81">
        <v>1.95</v>
      </c>
      <c r="I7" s="80">
        <v>15.3</v>
      </c>
      <c r="J7" s="82">
        <v>31.25</v>
      </c>
      <c r="K7" s="10"/>
      <c r="L7" s="10"/>
    </row>
    <row r="8" spans="1:12">
      <c r="A8" s="17"/>
      <c r="B8" s="71"/>
      <c r="C8" s="64"/>
      <c r="D8" s="65"/>
      <c r="E8" s="58">
        <f t="shared" ref="E8:J8" si="0">SUM(E4:E7)</f>
        <v>510</v>
      </c>
      <c r="F8" s="38">
        <f t="shared" si="0"/>
        <v>85</v>
      </c>
      <c r="G8" s="39">
        <f t="shared" si="0"/>
        <v>772.06999999999994</v>
      </c>
      <c r="H8" s="39">
        <f t="shared" si="0"/>
        <v>12.69</v>
      </c>
      <c r="I8" s="39">
        <f t="shared" si="0"/>
        <v>38.68</v>
      </c>
      <c r="J8" s="40">
        <f t="shared" si="0"/>
        <v>89.240000000000009</v>
      </c>
      <c r="K8" s="10"/>
      <c r="L8" s="10"/>
    </row>
    <row r="9" spans="1:12" ht="15.75" thickBot="1">
      <c r="A9" s="18"/>
      <c r="B9" s="41"/>
      <c r="C9" s="42"/>
      <c r="D9" s="43"/>
      <c r="E9" s="44"/>
      <c r="F9" s="36"/>
      <c r="G9" s="34"/>
      <c r="H9" s="34"/>
      <c r="I9" s="34"/>
      <c r="J9" s="35"/>
      <c r="K9" s="10"/>
      <c r="L9" s="10"/>
    </row>
    <row r="10" spans="1:12">
      <c r="A10" s="46" t="s">
        <v>15</v>
      </c>
      <c r="B10" s="47" t="s">
        <v>16</v>
      </c>
      <c r="C10" s="47" t="s">
        <v>17</v>
      </c>
      <c r="D10" s="48"/>
      <c r="E10" s="47"/>
      <c r="F10" s="47"/>
      <c r="G10" s="47"/>
      <c r="H10" s="47"/>
      <c r="I10" s="47"/>
      <c r="J10" s="49"/>
      <c r="K10" s="10"/>
      <c r="L10" s="10"/>
    </row>
    <row r="11" spans="1:12">
      <c r="A11" s="17"/>
      <c r="B11" s="15"/>
      <c r="C11" s="25"/>
      <c r="D11" s="9"/>
      <c r="E11" s="31"/>
      <c r="F11" s="32"/>
      <c r="G11" s="31"/>
      <c r="H11" s="31"/>
      <c r="I11" s="31"/>
      <c r="J11" s="33"/>
      <c r="K11" s="10"/>
      <c r="L11" s="10"/>
    </row>
    <row r="12" spans="1:12" ht="15.75" thickBot="1">
      <c r="A12" s="50"/>
      <c r="B12" s="51"/>
      <c r="C12" s="52"/>
      <c r="D12" s="53"/>
      <c r="E12" s="54"/>
      <c r="F12" s="55"/>
      <c r="G12" s="54"/>
      <c r="H12" s="54"/>
      <c r="I12" s="54"/>
      <c r="J12" s="56"/>
      <c r="K12" s="10"/>
      <c r="L12" s="10"/>
    </row>
    <row r="13" spans="1:12">
      <c r="A13" s="16" t="s">
        <v>18</v>
      </c>
      <c r="B13" s="72" t="s">
        <v>32</v>
      </c>
      <c r="C13" s="68">
        <v>501</v>
      </c>
      <c r="D13" s="59" t="s">
        <v>37</v>
      </c>
      <c r="E13" s="83">
        <v>60</v>
      </c>
      <c r="F13" s="27">
        <v>20</v>
      </c>
      <c r="G13" s="74">
        <v>34.799999999999997</v>
      </c>
      <c r="H13" s="74">
        <v>1.8</v>
      </c>
      <c r="I13" s="74">
        <v>0.28000000000000003</v>
      </c>
      <c r="J13" s="75">
        <v>1.5</v>
      </c>
      <c r="K13" s="10"/>
      <c r="L13" s="10"/>
    </row>
    <row r="14" spans="1:12" ht="38.25">
      <c r="A14" s="19"/>
      <c r="B14" s="71" t="s">
        <v>24</v>
      </c>
      <c r="C14" s="37">
        <v>128</v>
      </c>
      <c r="D14" s="60" t="s">
        <v>40</v>
      </c>
      <c r="E14" s="89">
        <v>200</v>
      </c>
      <c r="F14" s="90">
        <v>21.5</v>
      </c>
      <c r="G14" s="84">
        <v>112.8</v>
      </c>
      <c r="H14" s="84">
        <v>5.12</v>
      </c>
      <c r="I14" s="84">
        <v>3.6</v>
      </c>
      <c r="J14" s="85">
        <v>14.88</v>
      </c>
      <c r="K14" s="10"/>
      <c r="L14" s="10"/>
    </row>
    <row r="15" spans="1:12" ht="30">
      <c r="A15" s="19"/>
      <c r="B15" s="71" t="s">
        <v>25</v>
      </c>
      <c r="C15" s="37">
        <v>367</v>
      </c>
      <c r="D15" s="60" t="s">
        <v>39</v>
      </c>
      <c r="E15" s="20">
        <v>100</v>
      </c>
      <c r="F15" s="28">
        <v>40</v>
      </c>
      <c r="G15" s="84">
        <v>193</v>
      </c>
      <c r="H15" s="84">
        <v>19.5</v>
      </c>
      <c r="I15" s="84">
        <v>9.4</v>
      </c>
      <c r="J15" s="85">
        <v>7.6</v>
      </c>
      <c r="K15" s="10"/>
      <c r="L15" s="10"/>
    </row>
    <row r="16" spans="1:12" ht="26.25">
      <c r="A16" s="19"/>
      <c r="B16" s="71" t="s">
        <v>23</v>
      </c>
      <c r="C16" s="86">
        <v>256</v>
      </c>
      <c r="D16" s="57" t="s">
        <v>33</v>
      </c>
      <c r="E16" s="20">
        <v>150</v>
      </c>
      <c r="F16" s="28">
        <v>15</v>
      </c>
      <c r="G16" s="29">
        <v>191</v>
      </c>
      <c r="H16" s="29">
        <v>5.5</v>
      </c>
      <c r="I16" s="29">
        <v>4.8</v>
      </c>
      <c r="J16" s="30">
        <v>31.3</v>
      </c>
      <c r="K16" s="10"/>
      <c r="L16" s="10"/>
    </row>
    <row r="17" spans="1:12">
      <c r="A17" s="17"/>
      <c r="B17" s="73" t="s">
        <v>28</v>
      </c>
      <c r="C17" s="37">
        <v>494</v>
      </c>
      <c r="D17" s="60" t="s">
        <v>38</v>
      </c>
      <c r="E17" s="87">
        <v>200</v>
      </c>
      <c r="F17" s="28">
        <v>4</v>
      </c>
      <c r="G17" s="80">
        <v>78</v>
      </c>
      <c r="H17" s="80">
        <v>0.67</v>
      </c>
      <c r="I17" s="80">
        <v>0.27</v>
      </c>
      <c r="J17" s="82">
        <v>18.3</v>
      </c>
      <c r="K17" s="10"/>
      <c r="L17" s="10"/>
    </row>
    <row r="18" spans="1:12">
      <c r="A18" s="17"/>
      <c r="B18" s="71" t="s">
        <v>19</v>
      </c>
      <c r="C18" s="92"/>
      <c r="D18" s="67" t="s">
        <v>34</v>
      </c>
      <c r="E18" s="20">
        <v>30</v>
      </c>
      <c r="F18" s="28">
        <v>2.5</v>
      </c>
      <c r="G18" s="77">
        <v>72.900000000000006</v>
      </c>
      <c r="H18" s="77">
        <v>2.25</v>
      </c>
      <c r="I18" s="77">
        <v>0.3</v>
      </c>
      <c r="J18" s="78">
        <f>51/100*30</f>
        <v>15.3</v>
      </c>
      <c r="K18" s="10"/>
      <c r="L18" s="10"/>
    </row>
    <row r="19" spans="1:12">
      <c r="A19" s="17"/>
      <c r="B19" s="73" t="s">
        <v>20</v>
      </c>
      <c r="C19" s="66"/>
      <c r="D19" s="67" t="s">
        <v>21</v>
      </c>
      <c r="E19" s="76">
        <v>20</v>
      </c>
      <c r="F19" s="28">
        <v>2</v>
      </c>
      <c r="G19" s="77">
        <f>200/100*20</f>
        <v>40</v>
      </c>
      <c r="H19" s="77">
        <f>6/100*20</f>
        <v>1.2</v>
      </c>
      <c r="I19" s="77">
        <f>1/100*20</f>
        <v>0.2</v>
      </c>
      <c r="J19" s="78">
        <f>40/100*20</f>
        <v>8</v>
      </c>
      <c r="K19" s="10"/>
      <c r="L19" s="10"/>
    </row>
    <row r="20" spans="1:12" ht="15.75" thickBot="1">
      <c r="A20" s="18"/>
      <c r="B20" s="69"/>
      <c r="C20" s="45"/>
      <c r="D20" s="43"/>
      <c r="E20" s="88">
        <f t="shared" ref="E20" si="1">SUM(E14:E19)</f>
        <v>700</v>
      </c>
      <c r="F20" s="36">
        <f>SUM(F13:F19)</f>
        <v>105</v>
      </c>
      <c r="G20" s="34">
        <f>SUM(G14:G19)</f>
        <v>687.69999999999993</v>
      </c>
      <c r="H20" s="34">
        <f>SUM(H14:H19)</f>
        <v>34.240000000000009</v>
      </c>
      <c r="I20" s="34">
        <f>SUM(I14:I19)</f>
        <v>18.57</v>
      </c>
      <c r="J20" s="35">
        <f>SUM(J14:J19)</f>
        <v>95.38</v>
      </c>
      <c r="K20" s="10"/>
      <c r="L20" s="10"/>
    </row>
    <row r="21" spans="1:12">
      <c r="A21" s="10"/>
      <c r="B21" s="21"/>
      <c r="C21" s="22"/>
      <c r="D21" s="23"/>
      <c r="E21" s="24"/>
      <c r="F21" s="24"/>
      <c r="G21" s="24"/>
      <c r="H21" s="24"/>
      <c r="I21" s="24"/>
      <c r="J21" s="24"/>
      <c r="K21" s="10"/>
      <c r="L21" s="10"/>
    </row>
    <row r="22" spans="1:1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2023-09-27T01:54:41Z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