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(2023-2024)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0" i="1" l="1"/>
  <c r="F20" i="1"/>
  <c r="E20" i="1"/>
  <c r="J19" i="1"/>
  <c r="I19" i="1"/>
  <c r="H19" i="1"/>
  <c r="G19" i="1"/>
  <c r="J18" i="1"/>
  <c r="J20" i="1" s="1"/>
  <c r="I18" i="1"/>
  <c r="H18" i="1"/>
  <c r="H20" i="1" s="1"/>
  <c r="G18" i="1"/>
  <c r="G20" i="1" s="1"/>
  <c r="F8" i="1"/>
  <c r="E8" i="1"/>
  <c r="J7" i="1"/>
  <c r="J8" i="1" s="1"/>
  <c r="I7" i="1"/>
  <c r="I8" i="1" s="1"/>
  <c r="H7" i="1"/>
  <c r="H8" i="1" s="1"/>
  <c r="G7" i="1"/>
  <c r="G8" i="1" s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<sst xmlns="http://schemas.openxmlformats.org/spreadsheetml/2006/main" count="42" uniqueCount="41">
  <si>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</si>
  <si>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</si>
  <si>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</si>
  <si>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</si>
  <si>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</si>
  <si>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</si>
  <si>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</si>
  <si>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</si>
  <si>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</si>
  <si>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</si>
  <si>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</si>
  <si>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</si>
  <si>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</si>
  <si>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</si>
  <si>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</si>
  <si>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</si>
  <si>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</si>
  <si>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</si>
  <si>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</si>
  <si>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</si>
  <si>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</si>
  <si>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</si>
  <si>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</si>
  <si>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гарнир</t>
  </si>
  <si>
    <t>десерт</t>
  </si>
  <si>
    <r>
      <t>Каша пшенная жидкая с маслом сливочным (</t>
    </r>
    <r>
      <rPr>
        <sz val="8"/>
        <color theme="1"/>
        <rFont val="Times New Roman"/>
        <family val="1"/>
        <charset val="204"/>
      </rPr>
      <t>крупа пшенная,масло сливочное,молоко,соль,сахар) 200/10</t>
    </r>
  </si>
  <si>
    <t>бутерброд</t>
  </si>
  <si>
    <r>
      <t>Бутерброд с повидлом (батон нарезной</t>
    </r>
    <r>
      <rPr>
        <sz val="8"/>
        <color theme="1"/>
        <rFont val="Times New Roman"/>
        <family val="1"/>
        <charset val="204"/>
      </rPr>
      <t>,повидло</t>
    </r>
    <r>
      <rPr>
        <sz val="11"/>
        <color theme="1"/>
        <rFont val="Times New Roman"/>
        <family val="1"/>
        <charset val="204"/>
      </rPr>
      <t>)30/20</t>
    </r>
  </si>
  <si>
    <t>гор. напиток</t>
  </si>
  <si>
    <r>
      <t>Кофейный напиток  с молоком</t>
    </r>
    <r>
      <rPr>
        <sz val="8"/>
        <color theme="1"/>
        <rFont val="Times New Roman"/>
        <family val="1"/>
        <charset val="204"/>
      </rPr>
      <t>(кофейный напиток,молоко,сахар)</t>
    </r>
  </si>
  <si>
    <t>пром произ.</t>
  </si>
  <si>
    <t>Вафли</t>
  </si>
  <si>
    <t>закуска</t>
  </si>
  <si>
    <t>Закуска порционная(огурец свежий)</t>
  </si>
  <si>
    <t>1блюдо</t>
  </si>
  <si>
    <r>
      <t>Суп гороховый с фаршем гренками (</t>
    </r>
    <r>
      <rPr>
        <sz val="8"/>
        <color theme="1"/>
        <rFont val="Times New Roman"/>
        <family val="1"/>
        <charset val="204"/>
      </rPr>
      <t>мясо гов.1кат,крупа горох.картофель,лук репчатый,морковь,масло сливочное,соль йодированная,гренками)185/15</t>
    </r>
  </si>
  <si>
    <t>2блюдо</t>
  </si>
  <si>
    <r>
      <t>Печень по строгоновски(</t>
    </r>
    <r>
      <rPr>
        <sz val="8"/>
        <color theme="1"/>
        <rFont val="Times New Roman"/>
        <family val="1"/>
        <charset val="204"/>
      </rPr>
      <t>печень говяжья,лук репка,м.р,соль йодированая</t>
    </r>
    <r>
      <rPr>
        <sz val="11"/>
        <color theme="1"/>
        <rFont val="Times New Roman"/>
        <family val="1"/>
        <charset val="204"/>
      </rPr>
      <t>)</t>
    </r>
  </si>
  <si>
    <r>
      <rPr>
        <sz val="11"/>
        <rFont val="Times New Roman"/>
        <family val="1"/>
        <charset val="204"/>
      </rPr>
      <t xml:space="preserve">Макароны отварные </t>
    </r>
    <r>
      <rPr>
        <sz val="8"/>
        <rFont val="Times New Roman"/>
        <family val="1"/>
        <charset val="204"/>
      </rPr>
      <t>(макаронные изделия,соль йодированная,масло сливочное)</t>
    </r>
  </si>
  <si>
    <t>Напиток из шиповника(шиповник,сахар)</t>
  </si>
  <si>
    <t>Хлеб пшеничный йод.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</si>
</sst>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6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95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11" fillId="4" borderId="12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2" fontId="13" fillId="4" borderId="14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166" fontId="13" fillId="4" borderId="14" xfId="0" applyNumberFormat="1" applyFont="1" applyFill="1" applyBorder="1" applyAlignment="1">
      <alignment horizontal="center" vertical="center"/>
    </xf>
    <xf numFmtId="0" fontId="11" fillId="4" borderId="12" xfId="2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166" fontId="13" fillId="4" borderId="12" xfId="0" applyNumberFormat="1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2" fontId="13" fillId="4" borderId="18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wrapText="1"/>
    </xf>
    <xf numFmtId="0" fontId="13" fillId="4" borderId="14" xfId="0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 wrapText="1"/>
    </xf>
    <xf numFmtId="49" fontId="3" fillId="4" borderId="20" xfId="0" applyNumberFormat="1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49" fontId="4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22" xfId="0" applyNumberFormat="1" applyFont="1" applyFill="1" applyBorder="1" applyAlignment="1" applyProtection="1">
      <alignment horizontal="center" vertical="center"/>
      <protection locked="0"/>
    </xf>
    <xf numFmtId="164" fontId="11" fillId="4" borderId="22" xfId="0" applyNumberFormat="1" applyFont="1" applyFill="1" applyBorder="1" applyAlignment="1">
      <alignment horizontal="center" vertical="center"/>
    </xf>
    <xf numFmtId="1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1" fillId="4" borderId="20" xfId="2" applyFont="1" applyFill="1" applyBorder="1" applyAlignment="1">
      <alignment horizontal="center" vertical="center"/>
    </xf>
    <xf numFmtId="2" fontId="2" fillId="4" borderId="27" xfId="0" applyNumberFormat="1" applyFont="1" applyFill="1" applyBorder="1" applyAlignment="1">
      <alignment horizontal="center" vertical="center"/>
    </xf>
    <xf numFmtId="2" fontId="2" fillId="4" borderId="28" xfId="0" applyNumberFormat="1" applyFont="1" applyFill="1" applyBorder="1" applyAlignment="1">
      <alignment horizontal="center" vertical="center"/>
    </xf>
    <xf numFmtId="0" fontId="11" fillId="4" borderId="12" xfId="2" applyNumberFormat="1" applyFont="1" applyFill="1" applyBorder="1" applyAlignment="1">
      <alignment horizontal="center" vertical="center"/>
    </xf>
    <xf numFmtId="2" fontId="11" fillId="4" borderId="20" xfId="2" applyNumberFormat="1" applyFont="1" applyFill="1" applyBorder="1" applyAlignment="1">
      <alignment horizontal="center" vertical="center"/>
    </xf>
    <xf numFmtId="2" fontId="11" fillId="4" borderId="27" xfId="2" applyNumberFormat="1" applyFont="1" applyFill="1" applyBorder="1" applyAlignment="1">
      <alignment horizontal="center" vertical="center"/>
    </xf>
    <xf numFmtId="2" fontId="11" fillId="4" borderId="21" xfId="2" applyNumberFormat="1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11" fillId="4" borderId="27" xfId="2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wrapText="1"/>
    </xf>
    <xf numFmtId="0" fontId="14" fillId="4" borderId="12" xfId="0" applyFont="1" applyFill="1" applyBorder="1" applyAlignment="1">
      <alignment horizontal="center" wrapText="1"/>
    </xf>
    <xf numFmtId="0" fontId="9" fillId="4" borderId="12" xfId="0" applyFont="1" applyFill="1" applyBorder="1" applyAlignment="1">
      <alignment wrapText="1"/>
    </xf>
    <xf numFmtId="0" fontId="8" fillId="4" borderId="12" xfId="2" applyFont="1" applyFill="1" applyBorder="1" applyAlignment="1">
      <alignment horizontal="left" vertical="center" wrapText="1"/>
    </xf>
    <xf numFmtId="0" fontId="3" fillId="4" borderId="20" xfId="2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wrapText="1"/>
    </xf>
    <xf numFmtId="0" fontId="11" fillId="4" borderId="12" xfId="2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wrapText="1"/>
    </xf>
    <xf numFmtId="2" fontId="2" fillId="4" borderId="4" xfId="0" applyNumberFormat="1" applyFont="1" applyFill="1" applyBorder="1" applyAlignment="1">
      <alignment horizontal="center" vertical="center"/>
    </xf>
    <xf numFmtId="2" fontId="2" fillId="4" borderId="29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1" fontId="12" fillId="4" borderId="31" xfId="2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wrapText="1"/>
    </xf>
    <xf numFmtId="0" fontId="11" fillId="4" borderId="6" xfId="2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D13" sqref="D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56" t="s">
        <v>22</v>
      </c>
      <c r="C1" s="57"/>
      <c r="D1" s="58"/>
      <c r="E1" s="2" t="s">
        <v>1</v>
      </c>
      <c r="F1" s="3"/>
      <c r="G1" s="2"/>
      <c r="H1" s="2"/>
      <c r="I1" s="2" t="s">
        <v>2</v>
      </c>
      <c r="J1" s="11">
        <v>45180</v>
      </c>
      <c r="K1" s="10"/>
      <c r="L1" s="12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3"/>
      <c r="K2" s="10"/>
      <c r="L2" s="10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4" t="s">
        <v>12</v>
      </c>
      <c r="K3" s="10"/>
      <c r="L3" s="10"/>
    </row>
    <row r="4" spans="1:12" ht="42">
      <c r="A4" s="90" t="s">
        <v>13</v>
      </c>
      <c r="B4" s="81" t="s">
        <v>14</v>
      </c>
      <c r="C4" s="25">
        <v>230</v>
      </c>
      <c r="D4" s="82" t="s">
        <v>25</v>
      </c>
      <c r="E4" s="25">
        <v>210</v>
      </c>
      <c r="F4" s="26">
        <v>23</v>
      </c>
      <c r="G4" s="83">
        <v>253.32</v>
      </c>
      <c r="H4" s="83">
        <v>7.05</v>
      </c>
      <c r="I4" s="83">
        <v>9.06</v>
      </c>
      <c r="J4" s="84">
        <v>35.78</v>
      </c>
      <c r="K4" s="10"/>
      <c r="L4" s="10"/>
    </row>
    <row r="5" spans="1:12" ht="30">
      <c r="A5" s="91"/>
      <c r="B5" s="71" t="s">
        <v>26</v>
      </c>
      <c r="C5" s="77">
        <v>62</v>
      </c>
      <c r="D5" s="72" t="s">
        <v>27</v>
      </c>
      <c r="E5" s="59">
        <v>50</v>
      </c>
      <c r="F5" s="27">
        <v>20</v>
      </c>
      <c r="G5" s="37">
        <v>131.72</v>
      </c>
      <c r="H5" s="37">
        <v>2.33</v>
      </c>
      <c r="I5" s="37">
        <v>0.87</v>
      </c>
      <c r="J5" s="38">
        <v>28.62</v>
      </c>
      <c r="K5" s="10"/>
      <c r="L5" s="10"/>
    </row>
    <row r="6" spans="1:12" ht="27">
      <c r="A6" s="91"/>
      <c r="B6" s="71" t="s">
        <v>28</v>
      </c>
      <c r="C6" s="73">
        <v>123</v>
      </c>
      <c r="D6" s="72" t="s">
        <v>29</v>
      </c>
      <c r="E6" s="59">
        <v>200</v>
      </c>
      <c r="F6" s="27">
        <v>17</v>
      </c>
      <c r="G6" s="37">
        <v>103.65</v>
      </c>
      <c r="H6" s="37">
        <v>3.14</v>
      </c>
      <c r="I6" s="37">
        <v>2.4300000000000002</v>
      </c>
      <c r="J6" s="38">
        <v>17.16</v>
      </c>
      <c r="K6" s="10"/>
      <c r="L6" s="10"/>
    </row>
    <row r="7" spans="1:12" ht="25.5">
      <c r="A7" s="91"/>
      <c r="B7" s="71" t="s">
        <v>24</v>
      </c>
      <c r="C7" s="80" t="s">
        <v>30</v>
      </c>
      <c r="D7" s="72" t="s">
        <v>31</v>
      </c>
      <c r="E7" s="62">
        <v>50</v>
      </c>
      <c r="F7" s="27">
        <v>25</v>
      </c>
      <c r="G7" s="63">
        <f>460/100*60</f>
        <v>276</v>
      </c>
      <c r="H7" s="64">
        <f>7.5/100*60</f>
        <v>4.5</v>
      </c>
      <c r="I7" s="63">
        <f>17/100*60</f>
        <v>10.200000000000001</v>
      </c>
      <c r="J7" s="65">
        <f>68/100*60</f>
        <v>40.800000000000004</v>
      </c>
      <c r="K7" s="10"/>
      <c r="L7" s="10"/>
    </row>
    <row r="8" spans="1:12">
      <c r="A8" s="91"/>
      <c r="B8" s="71"/>
      <c r="C8" s="73"/>
      <c r="D8" s="74"/>
      <c r="E8" s="66">
        <f t="shared" ref="E8:J8" si="0">SUM(E4:E7)</f>
        <v>510</v>
      </c>
      <c r="F8" s="39">
        <f t="shared" si="0"/>
        <v>85</v>
      </c>
      <c r="G8" s="40">
        <f t="shared" si="0"/>
        <v>764.68999999999994</v>
      </c>
      <c r="H8" s="40">
        <f t="shared" si="0"/>
        <v>17.02</v>
      </c>
      <c r="I8" s="40">
        <f t="shared" si="0"/>
        <v>22.560000000000002</v>
      </c>
      <c r="J8" s="41">
        <f t="shared" si="0"/>
        <v>122.36000000000001</v>
      </c>
      <c r="K8" s="10"/>
      <c r="L8" s="10"/>
    </row>
    <row r="9" spans="1:12" ht="15.75" thickBot="1">
      <c r="A9" s="92"/>
      <c r="B9" s="42"/>
      <c r="C9" s="43"/>
      <c r="D9" s="44"/>
      <c r="E9" s="45"/>
      <c r="F9" s="35"/>
      <c r="G9" s="33"/>
      <c r="H9" s="33"/>
      <c r="I9" s="33"/>
      <c r="J9" s="34"/>
      <c r="K9" s="10"/>
      <c r="L9" s="10"/>
    </row>
    <row r="10" spans="1:12">
      <c r="A10" s="93" t="s">
        <v>15</v>
      </c>
      <c r="B10" s="47" t="s">
        <v>16</v>
      </c>
      <c r="C10" s="47" t="s">
        <v>17</v>
      </c>
      <c r="D10" s="48"/>
      <c r="E10" s="47"/>
      <c r="F10" s="47"/>
      <c r="G10" s="47"/>
      <c r="H10" s="47"/>
      <c r="I10" s="47"/>
      <c r="J10" s="49"/>
      <c r="K10" s="10"/>
      <c r="L10" s="10"/>
    </row>
    <row r="11" spans="1:12">
      <c r="A11" s="91"/>
      <c r="B11" s="15"/>
      <c r="C11" s="24"/>
      <c r="D11" s="9"/>
      <c r="E11" s="30"/>
      <c r="F11" s="31"/>
      <c r="G11" s="30"/>
      <c r="H11" s="30"/>
      <c r="I11" s="30"/>
      <c r="J11" s="32"/>
      <c r="K11" s="10"/>
      <c r="L11" s="10"/>
    </row>
    <row r="12" spans="1:12" ht="15.75" thickBot="1">
      <c r="A12" s="94"/>
      <c r="B12" s="50"/>
      <c r="C12" s="51"/>
      <c r="D12" s="52"/>
      <c r="E12" s="53"/>
      <c r="F12" s="54"/>
      <c r="G12" s="53"/>
      <c r="H12" s="53"/>
      <c r="I12" s="53"/>
      <c r="J12" s="55"/>
      <c r="K12" s="10"/>
      <c r="L12" s="10"/>
    </row>
    <row r="13" spans="1:12">
      <c r="A13" s="90" t="s">
        <v>18</v>
      </c>
      <c r="B13" s="87" t="s">
        <v>32</v>
      </c>
      <c r="C13" s="88">
        <v>501</v>
      </c>
      <c r="D13" s="82" t="s">
        <v>33</v>
      </c>
      <c r="E13" s="89">
        <v>60</v>
      </c>
      <c r="F13" s="26">
        <v>19.28</v>
      </c>
      <c r="G13" s="83">
        <v>8.4600000000000009</v>
      </c>
      <c r="H13" s="83">
        <v>0.48</v>
      </c>
      <c r="I13" s="83">
        <v>0.06</v>
      </c>
      <c r="J13" s="84">
        <v>1.5</v>
      </c>
      <c r="K13" s="10"/>
      <c r="L13" s="10"/>
    </row>
    <row r="14" spans="1:12" ht="49.5">
      <c r="A14" s="91"/>
      <c r="B14" s="71" t="s">
        <v>34</v>
      </c>
      <c r="C14" s="36">
        <v>128</v>
      </c>
      <c r="D14" s="72" t="s">
        <v>35</v>
      </c>
      <c r="E14" s="67">
        <v>200</v>
      </c>
      <c r="F14" s="68">
        <v>19.12</v>
      </c>
      <c r="G14" s="60">
        <v>187.23</v>
      </c>
      <c r="H14" s="60">
        <v>7.9</v>
      </c>
      <c r="I14" s="60">
        <v>5.8</v>
      </c>
      <c r="J14" s="61">
        <v>25.81</v>
      </c>
      <c r="K14" s="10"/>
      <c r="L14" s="10"/>
    </row>
    <row r="15" spans="1:12" ht="30">
      <c r="A15" s="18"/>
      <c r="B15" s="71" t="s">
        <v>36</v>
      </c>
      <c r="C15" s="36">
        <v>367</v>
      </c>
      <c r="D15" s="72" t="s">
        <v>37</v>
      </c>
      <c r="E15" s="19">
        <v>100</v>
      </c>
      <c r="F15" s="27">
        <v>53.65</v>
      </c>
      <c r="G15" s="60">
        <v>200.36</v>
      </c>
      <c r="H15" s="60">
        <v>21.84</v>
      </c>
      <c r="I15" s="60">
        <v>9.34</v>
      </c>
      <c r="J15" s="61">
        <v>0.51</v>
      </c>
      <c r="K15" s="10"/>
      <c r="L15" s="10"/>
    </row>
    <row r="16" spans="1:12" ht="26.25">
      <c r="A16" s="18"/>
      <c r="B16" s="71" t="s">
        <v>23</v>
      </c>
      <c r="C16" s="78">
        <v>256</v>
      </c>
      <c r="D16" s="75" t="s">
        <v>38</v>
      </c>
      <c r="E16" s="19">
        <v>150</v>
      </c>
      <c r="F16" s="27">
        <v>6.67</v>
      </c>
      <c r="G16" s="28">
        <v>203.49</v>
      </c>
      <c r="H16" s="28">
        <v>5.47</v>
      </c>
      <c r="I16" s="28">
        <v>4.6500000000000004</v>
      </c>
      <c r="J16" s="29">
        <v>34.92</v>
      </c>
      <c r="K16" s="10"/>
      <c r="L16" s="10"/>
    </row>
    <row r="17" spans="1:12">
      <c r="A17" s="16"/>
      <c r="B17" s="70" t="s">
        <v>28</v>
      </c>
      <c r="C17" s="36">
        <v>494</v>
      </c>
      <c r="D17" s="72" t="s">
        <v>39</v>
      </c>
      <c r="E17" s="69">
        <v>200</v>
      </c>
      <c r="F17" s="27">
        <v>2.67</v>
      </c>
      <c r="G17" s="63">
        <v>132.51</v>
      </c>
      <c r="H17" s="63">
        <v>0.66</v>
      </c>
      <c r="I17" s="63">
        <v>0.27</v>
      </c>
      <c r="J17" s="65">
        <v>28.73</v>
      </c>
      <c r="K17" s="10"/>
      <c r="L17" s="10"/>
    </row>
    <row r="18" spans="1:12">
      <c r="A18" s="16"/>
      <c r="B18" s="71" t="s">
        <v>19</v>
      </c>
      <c r="C18" s="79"/>
      <c r="D18" s="76" t="s">
        <v>40</v>
      </c>
      <c r="E18" s="19">
        <v>30</v>
      </c>
      <c r="F18" s="27">
        <v>2.21</v>
      </c>
      <c r="G18" s="37">
        <f>250/100*30</f>
        <v>75</v>
      </c>
      <c r="H18" s="37">
        <f>7.5/100*30</f>
        <v>2.25</v>
      </c>
      <c r="I18" s="37">
        <f>1/100*30</f>
        <v>0.3</v>
      </c>
      <c r="J18" s="38">
        <f>51/100*30</f>
        <v>15.3</v>
      </c>
      <c r="K18" s="10"/>
      <c r="L18" s="10"/>
    </row>
    <row r="19" spans="1:12">
      <c r="A19" s="16"/>
      <c r="B19" s="70" t="s">
        <v>20</v>
      </c>
      <c r="C19" s="78"/>
      <c r="D19" s="76" t="s">
        <v>21</v>
      </c>
      <c r="E19" s="59">
        <v>20</v>
      </c>
      <c r="F19" s="27">
        <v>1.4</v>
      </c>
      <c r="G19" s="37">
        <f>200/100*20</f>
        <v>40</v>
      </c>
      <c r="H19" s="37">
        <f>6/100*20</f>
        <v>1.2</v>
      </c>
      <c r="I19" s="37">
        <f>1/100*20</f>
        <v>0.2</v>
      </c>
      <c r="J19" s="38">
        <f>40/100*20</f>
        <v>8</v>
      </c>
      <c r="K19" s="10"/>
      <c r="L19" s="10"/>
    </row>
    <row r="20" spans="1:12" ht="15.75" thickBot="1">
      <c r="A20" s="17"/>
      <c r="B20" s="85"/>
      <c r="C20" s="46"/>
      <c r="D20" s="44"/>
      <c r="E20" s="86">
        <f t="shared" ref="E20" si="1">SUM(E14:E19)</f>
        <v>700</v>
      </c>
      <c r="F20" s="35">
        <f>SUM(F13:F19)</f>
        <v>105.00000000000001</v>
      </c>
      <c r="G20" s="33">
        <f>SUM(G14:G19)</f>
        <v>838.59</v>
      </c>
      <c r="H20" s="33">
        <f>SUM(H14:H19)</f>
        <v>39.32</v>
      </c>
      <c r="I20" s="33">
        <f>SUM(I14:I19)</f>
        <v>20.56</v>
      </c>
      <c r="J20" s="34">
        <f>SUM(J14:J19)</f>
        <v>113.27</v>
      </c>
      <c r="K20" s="10"/>
      <c r="L20" s="10"/>
    </row>
    <row r="21" spans="1:12">
      <c r="A21" s="10"/>
      <c r="B21" s="20"/>
      <c r="C21" s="21"/>
      <c r="D21" s="22"/>
      <c r="E21" s="23"/>
      <c r="F21" s="23"/>
      <c r="G21" s="23"/>
      <c r="H21" s="23"/>
      <c r="I21" s="23"/>
      <c r="J21" s="23"/>
      <c r="K21" s="10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2023-09-11T10:09:22Z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