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I19" i="1" s="1"/>
  <c r="H15" i="1"/>
  <c r="G15" i="1"/>
  <c r="J13" i="1"/>
  <c r="J19" i="1" s="1"/>
  <c r="H13" i="1"/>
  <c r="H19" i="1" s="1"/>
  <c r="G13" i="1"/>
  <c r="G19" i="1" s="1"/>
  <c r="I9" i="1"/>
  <c r="G9" i="1"/>
  <c r="F9" i="1"/>
  <c r="E9" i="1"/>
  <c r="J4" i="1"/>
  <c r="J9" i="1" s="1"/>
  <c r="I4" i="1"/>
  <c r="H4" i="1"/>
  <c r="H9" i="1" s="1"/>
  <c r="G4" i="1"/>
</calcChain>
</file>

<file path=xl/sharedStrings.xml><?xml version="1.0" encoding="utf-8"?>
<sst xmlns="http://schemas.openxmlformats.org/spreadsheetml/2006/main" count="41" uniqueCount="40">
  <si>
    <t>Школа</t>
  </si>
  <si>
    <t>МАОУ "СОШ №41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</si>
  <si>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</si>
  <si>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</si>
  <si>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</si>
  <si>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</si>
  <si>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</si>
  <si>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</si>
  <si>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</si>
  <si>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</si>
  <si>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</si>
  <si>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</si>
  <si>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</si>
  <si>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</si>
  <si>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</si>
  <si>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</si>
  <si>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</si>
  <si>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</si>
  <si>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</si>
  <si>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</si>
  <si>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</si>
  <si>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гарнир</t>
  </si>
  <si>
    <t>хлеб бел.</t>
  </si>
  <si>
    <t>хлеб черн.</t>
  </si>
  <si>
    <t>Хлеб ржаной</t>
  </si>
  <si>
    <t>хлеб</t>
  </si>
  <si>
    <r>
      <t>Каша пшенная молочная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200/10</t>
    </r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</si>
  <si>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</si>
  <si>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Бутерброд с маслом 30/10</t>
  </si>
  <si>
    <t>десерт</t>
  </si>
  <si>
    <t>Вафли</t>
  </si>
  <si>
    <t>Яйцо вареное</t>
  </si>
  <si>
    <t>гор. напиток</t>
  </si>
  <si>
    <t>Хлеб пшеничный йод. в/с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</si>
  <si>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</si>
  <si>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Птица в томатном соусе(</t>
    </r>
    <r>
      <rPr>
        <sz val="8"/>
        <color theme="1"/>
        <rFont val="Times New Roman"/>
        <family val="1"/>
        <charset val="204"/>
      </rPr>
      <t>мясо индейки 1 кат,масло сливочное,томатная паста,мука пшен,соль йодированная)50/50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</si>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</sst>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6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3" fillId="4" borderId="15" xfId="2" applyNumberFormat="1" applyFont="1" applyFill="1" applyBorder="1" applyAlignment="1">
      <alignment horizontal="center" vertical="center"/>
    </xf>
    <xf numFmtId="2" fontId="14" fillId="4" borderId="15" xfId="0" applyNumberFormat="1" applyFont="1" applyFill="1" applyBorder="1" applyAlignment="1">
      <alignment horizontal="center" vertical="center"/>
    </xf>
    <xf numFmtId="2" fontId="14" fillId="4" borderId="21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20" xfId="0" applyNumberFormat="1" applyFont="1" applyFill="1" applyBorder="1" applyAlignment="1" applyProtection="1">
      <alignment horizontal="center" vertical="center"/>
      <protection locked="0"/>
    </xf>
    <xf numFmtId="1" fontId="12" fillId="4" borderId="15" xfId="0" applyNumberFormat="1" applyFont="1" applyFill="1" applyBorder="1" applyAlignment="1" applyProtection="1">
      <alignment horizontal="center" vertical="center"/>
      <protection locked="0"/>
    </xf>
    <xf numFmtId="164" fontId="12" fillId="4" borderId="15" xfId="0" applyNumberFormat="1" applyFont="1" applyFill="1" applyBorder="1" applyAlignment="1">
      <alignment horizontal="center" vertical="center"/>
    </xf>
    <xf numFmtId="1" fontId="12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166" fontId="11" fillId="4" borderId="6" xfId="0" applyNumberFormat="1" applyFont="1" applyFill="1" applyBorder="1" applyAlignment="1">
      <alignment horizontal="center" vertical="center"/>
    </xf>
    <xf numFmtId="0" fontId="1" fillId="4" borderId="11" xfId="0" applyFont="1" applyFill="1" applyBorder="1"/>
    <xf numFmtId="0" fontId="11" fillId="4" borderId="12" xfId="0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left" vertical="center" wrapText="1"/>
    </xf>
    <xf numFmtId="0" fontId="12" fillId="4" borderId="13" xfId="2" applyFont="1" applyFill="1" applyBorder="1" applyAlignment="1">
      <alignment horizontal="center" vertical="center"/>
    </xf>
    <xf numFmtId="166" fontId="11" fillId="4" borderId="12" xfId="0" applyNumberFormat="1" applyFont="1" applyFill="1" applyBorder="1" applyAlignment="1">
      <alignment horizontal="center" vertical="center"/>
    </xf>
    <xf numFmtId="2" fontId="12" fillId="4" borderId="13" xfId="2" applyNumberFormat="1" applyFont="1" applyFill="1" applyBorder="1" applyAlignment="1">
      <alignment horizontal="center" vertical="center"/>
    </xf>
    <xf numFmtId="2" fontId="12" fillId="4" borderId="19" xfId="2" applyNumberFormat="1" applyFont="1" applyFill="1" applyBorder="1" applyAlignment="1">
      <alignment horizontal="center" vertical="center"/>
    </xf>
    <xf numFmtId="0" fontId="1" fillId="4" borderId="14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20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5" xfId="0" applyFont="1" applyFill="1" applyBorder="1"/>
    <xf numFmtId="166" fontId="14" fillId="4" borderId="15" xfId="0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166" fontId="14" fillId="4" borderId="12" xfId="0" applyNumberFormat="1" applyFont="1" applyFill="1" applyBorder="1" applyAlignment="1">
      <alignment horizontal="center" vertical="center"/>
    </xf>
    <xf numFmtId="2" fontId="14" fillId="4" borderId="20" xfId="0" applyNumberFormat="1" applyFont="1" applyFill="1" applyBorder="1" applyAlignment="1">
      <alignment horizontal="center" vertical="center"/>
    </xf>
    <xf numFmtId="0" fontId="1" fillId="4" borderId="22" xfId="0" applyFont="1" applyFill="1" applyBorder="1"/>
    <xf numFmtId="0" fontId="1" fillId="4" borderId="23" xfId="0" applyFont="1" applyFill="1" applyBorder="1" applyAlignment="1">
      <alignment vertical="top"/>
    </xf>
    <xf numFmtId="0" fontId="9" fillId="4" borderId="13" xfId="2" applyFont="1" applyFill="1" applyBorder="1" applyAlignment="1">
      <alignment horizontal="left" vertical="center" wrapText="1"/>
    </xf>
    <xf numFmtId="2" fontId="12" fillId="4" borderId="24" xfId="2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wrapText="1"/>
    </xf>
    <xf numFmtId="2" fontId="11" fillId="4" borderId="24" xfId="0" applyNumberFormat="1" applyFont="1" applyFill="1" applyBorder="1" applyAlignment="1">
      <alignment horizontal="center" vertical="center"/>
    </xf>
    <xf numFmtId="2" fontId="11" fillId="4" borderId="26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9" fillId="4" borderId="12" xfId="2" applyFont="1" applyFill="1" applyBorder="1" applyAlignment="1">
      <alignment horizontal="left" vertical="center" wrapText="1"/>
    </xf>
    <xf numFmtId="2" fontId="11" fillId="4" borderId="12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2" fillId="4" borderId="24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left" vertical="center" wrapText="1"/>
    </xf>
    <xf numFmtId="2" fontId="11" fillId="4" borderId="20" xfId="0" applyNumberFormat="1" applyFont="1" applyFill="1" applyBorder="1" applyAlignment="1">
      <alignment horizontal="center" vertical="center"/>
    </xf>
    <xf numFmtId="1" fontId="13" fillId="4" borderId="13" xfId="2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wrapText="1"/>
    </xf>
    <xf numFmtId="2" fontId="11" fillId="4" borderId="4" xfId="0" applyNumberFormat="1" applyFont="1" applyFill="1" applyBorder="1" applyAlignment="1">
      <alignment horizontal="center" vertical="center"/>
    </xf>
    <xf numFmtId="2" fontId="11" fillId="4" borderId="27" xfId="0" applyNumberFormat="1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2" fillId="4" borderId="2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C22" sqref="C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3" t="s">
        <v>1</v>
      </c>
      <c r="C1" s="84"/>
      <c r="D1" s="85"/>
      <c r="E1" s="2" t="s">
        <v>2</v>
      </c>
      <c r="F1" s="3"/>
      <c r="G1" s="2"/>
      <c r="H1" s="2"/>
      <c r="I1" s="2" t="s">
        <v>3</v>
      </c>
      <c r="J1" s="14">
        <v>45026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 t="s">
        <v>13</v>
      </c>
      <c r="K3" s="12"/>
      <c r="L3" s="12"/>
    </row>
    <row r="4" spans="1:12" ht="27">
      <c r="A4" s="33" t="s">
        <v>14</v>
      </c>
      <c r="B4" s="74" t="s">
        <v>15</v>
      </c>
      <c r="C4" s="34">
        <v>230</v>
      </c>
      <c r="D4" s="75" t="s">
        <v>26</v>
      </c>
      <c r="E4" s="34">
        <v>210</v>
      </c>
      <c r="F4" s="35">
        <v>23</v>
      </c>
      <c r="G4" s="76">
        <f>110.2*2.1</f>
        <v>231.42000000000002</v>
      </c>
      <c r="H4" s="76">
        <f>3.08*2.1</f>
        <v>6.4680000000000009</v>
      </c>
      <c r="I4" s="76">
        <f>3.91*2.1</f>
        <v>8.2110000000000003</v>
      </c>
      <c r="J4" s="77">
        <f>15.88*2.1</f>
        <v>33.348000000000006</v>
      </c>
      <c r="K4" s="12"/>
      <c r="L4" s="12"/>
    </row>
    <row r="5" spans="1:12" ht="42.75">
      <c r="A5" s="36"/>
      <c r="B5" s="37" t="s">
        <v>16</v>
      </c>
      <c r="C5" s="78">
        <v>467</v>
      </c>
      <c r="D5" s="38" t="s">
        <v>27</v>
      </c>
      <c r="E5" s="39">
        <v>200</v>
      </c>
      <c r="F5" s="40">
        <v>18.5</v>
      </c>
      <c r="G5" s="41">
        <v>124</v>
      </c>
      <c r="H5" s="57">
        <v>4.5</v>
      </c>
      <c r="I5" s="41">
        <v>3.7</v>
      </c>
      <c r="J5" s="42">
        <v>18.100000000000001</v>
      </c>
      <c r="K5" s="12"/>
      <c r="L5" s="12"/>
    </row>
    <row r="6" spans="1:12" ht="15.75">
      <c r="A6" s="36"/>
      <c r="B6" s="37" t="s">
        <v>25</v>
      </c>
      <c r="C6" s="78">
        <v>72</v>
      </c>
      <c r="D6" s="56" t="s">
        <v>28</v>
      </c>
      <c r="E6" s="39">
        <v>40</v>
      </c>
      <c r="F6" s="40">
        <v>15</v>
      </c>
      <c r="G6" s="41">
        <v>76.2</v>
      </c>
      <c r="H6" s="57">
        <v>2.31</v>
      </c>
      <c r="I6" s="41">
        <v>0.72</v>
      </c>
      <c r="J6" s="42">
        <v>16.02</v>
      </c>
      <c r="K6" s="12"/>
      <c r="L6" s="12"/>
    </row>
    <row r="7" spans="1:12" ht="15.75">
      <c r="A7" s="36"/>
      <c r="B7" s="62" t="s">
        <v>29</v>
      </c>
      <c r="C7" s="78"/>
      <c r="D7" s="56" t="s">
        <v>30</v>
      </c>
      <c r="E7" s="39">
        <v>50</v>
      </c>
      <c r="F7" s="40">
        <v>15</v>
      </c>
      <c r="G7" s="41">
        <v>80</v>
      </c>
      <c r="H7" s="57">
        <v>0.15</v>
      </c>
      <c r="I7" s="41">
        <v>2.1</v>
      </c>
      <c r="J7" s="42">
        <v>9.3000000000000007</v>
      </c>
      <c r="K7" s="12"/>
      <c r="L7" s="12"/>
    </row>
    <row r="8" spans="1:12" ht="15.75">
      <c r="A8" s="36"/>
      <c r="B8" s="37" t="s">
        <v>29</v>
      </c>
      <c r="C8" s="78">
        <v>267</v>
      </c>
      <c r="D8" s="63" t="s">
        <v>31</v>
      </c>
      <c r="E8" s="37">
        <v>40</v>
      </c>
      <c r="F8" s="40">
        <v>13.5</v>
      </c>
      <c r="G8" s="64">
        <v>63</v>
      </c>
      <c r="H8" s="64">
        <v>5.0999999999999996</v>
      </c>
      <c r="I8" s="64">
        <v>4.5999999999999996</v>
      </c>
      <c r="J8" s="72">
        <v>0.3</v>
      </c>
      <c r="K8" s="12"/>
      <c r="L8" s="12"/>
    </row>
    <row r="9" spans="1:12" ht="15.75" thickBot="1">
      <c r="A9" s="54"/>
      <c r="B9" s="65"/>
      <c r="C9" s="81"/>
      <c r="D9" s="66"/>
      <c r="E9" s="67">
        <f>SUM(E4:E8)</f>
        <v>540</v>
      </c>
      <c r="F9" s="52">
        <f>SUM(F4:F8)</f>
        <v>85</v>
      </c>
      <c r="G9" s="51">
        <f>SUM(G4:G8)</f>
        <v>574.62</v>
      </c>
      <c r="H9" s="51">
        <f t="shared" ref="H9:J9" si="0">SUM(H4:H8)</f>
        <v>18.527999999999999</v>
      </c>
      <c r="I9" s="51">
        <f t="shared" si="0"/>
        <v>19.331000000000003</v>
      </c>
      <c r="J9" s="53">
        <f t="shared" si="0"/>
        <v>77.067999999999998</v>
      </c>
      <c r="K9" s="12"/>
      <c r="L9" s="12"/>
    </row>
    <row r="10" spans="1:12">
      <c r="A10" s="44" t="s">
        <v>17</v>
      </c>
      <c r="B10" s="19" t="s">
        <v>18</v>
      </c>
      <c r="C10" s="19" t="s">
        <v>19</v>
      </c>
      <c r="D10" s="9"/>
      <c r="E10" s="19"/>
      <c r="F10" s="19"/>
      <c r="G10" s="19"/>
      <c r="H10" s="19"/>
      <c r="I10" s="19"/>
      <c r="J10" s="26"/>
      <c r="K10" s="12"/>
      <c r="L10" s="12"/>
    </row>
    <row r="11" spans="1:12">
      <c r="A11" s="36"/>
      <c r="B11" s="20"/>
      <c r="C11" s="79"/>
      <c r="D11" s="10"/>
      <c r="E11" s="27"/>
      <c r="F11" s="28"/>
      <c r="G11" s="27"/>
      <c r="H11" s="27"/>
      <c r="I11" s="27"/>
      <c r="J11" s="29"/>
      <c r="K11" s="12"/>
      <c r="L11" s="12"/>
    </row>
    <row r="12" spans="1:12" ht="15.75" thickBot="1">
      <c r="A12" s="43"/>
      <c r="B12" s="21"/>
      <c r="C12" s="80"/>
      <c r="D12" s="11"/>
      <c r="E12" s="30"/>
      <c r="F12" s="31"/>
      <c r="G12" s="30"/>
      <c r="H12" s="30"/>
      <c r="I12" s="30"/>
      <c r="J12" s="32"/>
      <c r="K12" s="12"/>
      <c r="L12" s="12"/>
    </row>
    <row r="13" spans="1:12" ht="38.25">
      <c r="A13" s="55" t="s">
        <v>20</v>
      </c>
      <c r="B13" s="86" t="s">
        <v>38</v>
      </c>
      <c r="C13" s="78">
        <v>128</v>
      </c>
      <c r="D13" s="59" t="s">
        <v>34</v>
      </c>
      <c r="E13" s="68">
        <v>200</v>
      </c>
      <c r="F13" s="69">
        <v>22.8</v>
      </c>
      <c r="G13" s="60">
        <f>51.5*2</f>
        <v>103</v>
      </c>
      <c r="H13" s="60">
        <f>4.5*2</f>
        <v>9</v>
      </c>
      <c r="I13" s="60">
        <v>8</v>
      </c>
      <c r="J13" s="61">
        <f>7.1*2+6</f>
        <v>20.2</v>
      </c>
      <c r="K13" s="12"/>
      <c r="L13" s="12"/>
    </row>
    <row r="14" spans="1:12" ht="38.25">
      <c r="A14" s="48"/>
      <c r="B14" s="86" t="s">
        <v>39</v>
      </c>
      <c r="C14" s="78">
        <v>367</v>
      </c>
      <c r="D14" s="59" t="s">
        <v>35</v>
      </c>
      <c r="E14" s="37">
        <v>100</v>
      </c>
      <c r="F14" s="40">
        <v>55.7</v>
      </c>
      <c r="G14" s="60">
        <v>205</v>
      </c>
      <c r="H14" s="60">
        <v>13.3</v>
      </c>
      <c r="I14" s="60">
        <v>15.5</v>
      </c>
      <c r="J14" s="61">
        <v>3.1</v>
      </c>
      <c r="K14" s="12"/>
      <c r="L14" s="12"/>
    </row>
    <row r="15" spans="1:12" ht="26.25">
      <c r="A15" s="48"/>
      <c r="B15" s="65" t="s">
        <v>21</v>
      </c>
      <c r="C15" s="37">
        <v>256</v>
      </c>
      <c r="D15" s="45" t="s">
        <v>36</v>
      </c>
      <c r="E15" s="37">
        <v>160</v>
      </c>
      <c r="F15" s="40">
        <v>13.3</v>
      </c>
      <c r="G15" s="46">
        <f>123*1.6</f>
        <v>196.8</v>
      </c>
      <c r="H15" s="46">
        <f>3.7*1.6</f>
        <v>5.9200000000000008</v>
      </c>
      <c r="I15" s="46">
        <f>3.3*1.6</f>
        <v>5.28</v>
      </c>
      <c r="J15" s="47">
        <f>19.7*1.6</f>
        <v>31.52</v>
      </c>
      <c r="K15" s="12"/>
      <c r="L15" s="12"/>
    </row>
    <row r="16" spans="1:12" ht="30">
      <c r="A16" s="48"/>
      <c r="B16" s="58" t="s">
        <v>32</v>
      </c>
      <c r="C16" s="78">
        <v>495</v>
      </c>
      <c r="D16" s="59" t="s">
        <v>37</v>
      </c>
      <c r="E16" s="70">
        <v>200</v>
      </c>
      <c r="F16" s="40">
        <v>8</v>
      </c>
      <c r="G16" s="41">
        <f>84*2</f>
        <v>168</v>
      </c>
      <c r="H16" s="41">
        <f>0.6*2</f>
        <v>1.2</v>
      </c>
      <c r="I16" s="41">
        <f>0.1*2</f>
        <v>0.2</v>
      </c>
      <c r="J16" s="42">
        <f>20.1*2</f>
        <v>40.200000000000003</v>
      </c>
      <c r="K16" s="12"/>
      <c r="L16" s="12"/>
    </row>
    <row r="17" spans="1:12">
      <c r="A17" s="36"/>
      <c r="B17" s="65" t="s">
        <v>22</v>
      </c>
      <c r="C17" s="82"/>
      <c r="D17" s="71" t="s">
        <v>33</v>
      </c>
      <c r="E17" s="37">
        <v>30</v>
      </c>
      <c r="F17" s="40">
        <v>3.2</v>
      </c>
      <c r="G17" s="64">
        <f>250/100*30</f>
        <v>75</v>
      </c>
      <c r="H17" s="64">
        <f>7.5/100*30</f>
        <v>2.25</v>
      </c>
      <c r="I17" s="64">
        <f>1/100*30</f>
        <v>0.3</v>
      </c>
      <c r="J17" s="72">
        <f>51/100*30</f>
        <v>15.3</v>
      </c>
      <c r="K17" s="12"/>
      <c r="L17" s="12"/>
    </row>
    <row r="18" spans="1:12">
      <c r="A18" s="36"/>
      <c r="B18" s="58" t="s">
        <v>23</v>
      </c>
      <c r="C18" s="37"/>
      <c r="D18" s="71" t="s">
        <v>24</v>
      </c>
      <c r="E18" s="39">
        <v>20</v>
      </c>
      <c r="F18" s="40">
        <v>2</v>
      </c>
      <c r="G18" s="64">
        <f>200/100*20</f>
        <v>40</v>
      </c>
      <c r="H18" s="64">
        <f>6/100*20</f>
        <v>1.2</v>
      </c>
      <c r="I18" s="64">
        <f>1/100*20</f>
        <v>0.2</v>
      </c>
      <c r="J18" s="72">
        <f>40/100*20</f>
        <v>8</v>
      </c>
      <c r="K18" s="12"/>
      <c r="L18" s="12"/>
    </row>
    <row r="19" spans="1:12">
      <c r="A19" s="36"/>
      <c r="B19" s="65"/>
      <c r="C19" s="78"/>
      <c r="D19" s="66"/>
      <c r="E19" s="73">
        <f t="shared" ref="E19" si="1">SUM(E13:E18)</f>
        <v>710</v>
      </c>
      <c r="F19" s="52">
        <f>SUM(F13:F18)</f>
        <v>105</v>
      </c>
      <c r="G19" s="51">
        <f>SUM(G13:G18)</f>
        <v>787.8</v>
      </c>
      <c r="H19" s="51">
        <f>SUM(H13:H18)</f>
        <v>32.870000000000005</v>
      </c>
      <c r="I19" s="51">
        <f>SUM(I13:I18)</f>
        <v>29.48</v>
      </c>
      <c r="J19" s="53">
        <f>SUM(J13:J18)</f>
        <v>118.32000000000001</v>
      </c>
      <c r="K19" s="12"/>
      <c r="L19" s="12"/>
    </row>
    <row r="20" spans="1:12" ht="15.75" thickBot="1">
      <c r="A20" s="43"/>
      <c r="B20" s="18"/>
      <c r="C20" s="18"/>
      <c r="D20" s="49"/>
      <c r="E20" s="23"/>
      <c r="F20" s="50"/>
      <c r="G20" s="24"/>
      <c r="H20" s="24"/>
      <c r="I20" s="24"/>
      <c r="J20" s="25"/>
      <c r="K20" s="12"/>
      <c r="L20" s="12"/>
    </row>
    <row r="21" spans="1:12">
      <c r="A21" s="12"/>
      <c r="B21" s="22"/>
      <c r="C21" s="12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2023-04-10T09:38:25Z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