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F19"/>
  <c r="E19"/>
  <c r="J18"/>
  <c r="I18"/>
  <c r="H18"/>
  <c r="G18"/>
  <c r="J17"/>
  <c r="I17"/>
  <c r="H17"/>
  <c r="G17"/>
  <c r="J16"/>
  <c r="I16"/>
  <c r="H16"/>
  <c r="H19" s="1"/>
  <c r="G16"/>
  <c r="J15"/>
  <c r="I15"/>
  <c r="H15"/>
  <c r="G15"/>
  <c r="J13"/>
  <c r="H13"/>
  <c r="G13"/>
  <c r="G19" s="1"/>
  <c r="F8"/>
  <c r="E8"/>
  <c r="J7"/>
  <c r="I7"/>
  <c r="H7"/>
  <c r="G7"/>
  <c r="J6"/>
  <c r="I6"/>
  <c r="H6"/>
  <c r="G6"/>
  <c r="J4"/>
  <c r="J8" s="1"/>
  <c r="I4"/>
  <c r="I8" s="1"/>
  <c r="H4"/>
  <c r="H8" s="1"/>
  <c r="G4"/>
  <c r="G8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<sst xmlns="http://schemas.openxmlformats.org/spreadsheetml/2006/main" count="39" uniqueCount="38">
  <si>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</si>
  <si>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</si>
  <si>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</si>
  <si>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</si>
  <si>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</si>
  <si>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</si>
  <si>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</si>
  <si>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</si>
  <si>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</si>
  <si>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</si>
  <si>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</si>
  <si>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</si>
  <si>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</si>
  <si>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</si>
  <si>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</si>
  <si>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</si>
  <si>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</si>
  <si>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</si>
  <si>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</si>
  <si>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</si>
  <si>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МАОУ "СОШ №41 им. И.Н. Баторова" г. Улан-Удэ</t>
  </si>
  <si>
    <t>гор.блюдо</t>
  </si>
  <si>
    <t>Хлеб ржаной</t>
  </si>
  <si>
    <t>гарнир</t>
  </si>
  <si>
    <t>десерт</t>
  </si>
  <si>
    <r>
      <t>Каша пшенная молочная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200/10</t>
    </r>
  </si>
  <si>
    <t>бутерброд</t>
  </si>
  <si>
    <r>
      <t>Бутерброд с сыром (</t>
    </r>
    <r>
      <rPr>
        <sz val="8"/>
        <color theme="1"/>
        <rFont val="Times New Roman"/>
        <family val="1"/>
        <charset val="204"/>
      </rPr>
      <t>хлеб высший сорт,сыр твердый</t>
    </r>
    <r>
      <rPr>
        <sz val="11"/>
        <color theme="1"/>
        <rFont val="Times New Roman"/>
        <family val="1"/>
        <charset val="204"/>
      </rPr>
      <t>)30/20</t>
    </r>
  </si>
  <si>
    <t>гор. напиток</t>
  </si>
  <si>
    <r>
      <t>Кофейный напиток из цикория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</si>
  <si>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Вафли</t>
  </si>
  <si>
    <t>1блюдо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</si>
  <si>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</si>
  <si>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t>2блюдо</t>
  </si>
  <si>
    <r>
      <t>Птица в томатном соусе(</t>
    </r>
    <r>
      <rPr>
        <sz val="8"/>
        <color theme="1"/>
        <rFont val="Times New Roman"/>
        <family val="1"/>
        <charset val="204"/>
      </rPr>
      <t>мясо индейки 1 кат,масло сливочное,томатная паста,мука пшен,соль йодированная)50/50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</si>
  <si>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</si>
  <si>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</si>
  <si>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Хлеб пшеничный йод. в/с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</si>
</sst>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9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5" xfId="0" applyFont="1" applyFill="1" applyBorder="1"/>
    <xf numFmtId="49" fontId="2" fillId="2" borderId="3" xfId="0" applyNumberFormat="1" applyFont="1" applyFill="1" applyBorder="1" applyProtection="1">
      <protection locked="0"/>
    </xf>
    <xf numFmtId="0" fontId="2" fillId="2" borderId="0" xfId="0" applyFont="1" applyFill="1" applyBorder="1"/>
    <xf numFmtId="0" fontId="2" fillId="2" borderId="16" xfId="0" applyFont="1" applyFill="1" applyBorder="1"/>
    <xf numFmtId="14" fontId="2" fillId="3" borderId="9" xfId="0" applyNumberFormat="1" applyFont="1" applyFill="1" applyBorder="1" applyAlignment="1" applyProtection="1">
      <alignment horizontal="left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8" xfId="0" applyFont="1" applyFill="1" applyBorder="1" applyAlignment="1">
      <alignment vertical="top"/>
    </xf>
    <xf numFmtId="0" fontId="7" fillId="2" borderId="17" xfId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2" fontId="7" fillId="2" borderId="21" xfId="1" applyNumberFormat="1" applyFont="1" applyFill="1" applyBorder="1" applyAlignment="1">
      <alignment horizontal="center" vertical="center"/>
    </xf>
    <xf numFmtId="2" fontId="7" fillId="2" borderId="17" xfId="1" applyNumberFormat="1" applyFont="1" applyFill="1" applyBorder="1" applyAlignment="1">
      <alignment horizontal="center" vertical="center"/>
    </xf>
    <xf numFmtId="2" fontId="7" fillId="2" borderId="22" xfId="1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6" xfId="0" applyNumberFormat="1" applyFont="1" applyFill="1" applyBorder="1" applyAlignment="1" applyProtection="1">
      <alignment horizontal="center" vertical="center"/>
      <protection locked="0"/>
    </xf>
    <xf numFmtId="164" fontId="7" fillId="2" borderId="6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/>
    <xf numFmtId="0" fontId="6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/>
    <xf numFmtId="2" fontId="7" fillId="2" borderId="5" xfId="1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wrapText="1"/>
    </xf>
    <xf numFmtId="0" fontId="2" fillId="2" borderId="6" xfId="0" applyFont="1" applyFill="1" applyBorder="1"/>
    <xf numFmtId="0" fontId="4" fillId="2" borderId="6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164" fontId="11" fillId="2" borderId="23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14" fillId="2" borderId="17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wrapText="1"/>
    </xf>
    <xf numFmtId="0" fontId="11" fillId="2" borderId="6" xfId="1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27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9" fillId="2" borderId="22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1" fontId="11" fillId="2" borderId="17" xfId="1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 applyProtection="1">
      <protection locked="0"/>
    </xf>
    <xf numFmtId="0" fontId="2" fillId="3" borderId="13" xfId="0" applyFont="1" applyFill="1" applyBorder="1" applyAlignment="1" applyProtection="1">
      <protection locked="0"/>
    </xf>
    <xf numFmtId="0" fontId="2" fillId="3" borderId="14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3" t="s">
        <v>0</v>
      </c>
      <c r="B1" s="86" t="s">
        <v>20</v>
      </c>
      <c r="C1" s="87"/>
      <c r="D1" s="88"/>
      <c r="E1" s="7" t="s">
        <v>15</v>
      </c>
      <c r="F1" s="8"/>
      <c r="G1" s="7"/>
      <c r="H1" s="7"/>
      <c r="I1" s="7" t="s">
        <v>1</v>
      </c>
      <c r="J1" s="11">
        <v>44977</v>
      </c>
      <c r="K1" s="2"/>
      <c r="L1" s="1"/>
    </row>
    <row r="2" spans="1:12" ht="7.5" customHeight="1" thickBot="1">
      <c r="A2" s="4"/>
      <c r="B2" s="9"/>
      <c r="C2" s="9"/>
      <c r="D2" s="9"/>
      <c r="E2" s="9"/>
      <c r="F2" s="9"/>
      <c r="G2" s="9"/>
      <c r="H2" s="9"/>
      <c r="I2" s="9"/>
      <c r="J2" s="10"/>
      <c r="K2" s="2"/>
      <c r="L2" s="2"/>
    </row>
    <row r="3" spans="1:12" ht="15.75" thickBot="1">
      <c r="A3" s="12" t="s">
        <v>2</v>
      </c>
      <c r="B3" s="40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2"/>
      <c r="L3" s="2"/>
    </row>
    <row r="4" spans="1:12" ht="27">
      <c r="A4" s="15" t="s">
        <v>10</v>
      </c>
      <c r="B4" s="67" t="s">
        <v>21</v>
      </c>
      <c r="C4" s="68">
        <v>225</v>
      </c>
      <c r="D4" s="69" t="s">
        <v>25</v>
      </c>
      <c r="E4" s="46">
        <v>210</v>
      </c>
      <c r="F4" s="47">
        <v>25</v>
      </c>
      <c r="G4" s="76">
        <f>110.2*2.1</f>
        <v>231.42000000000002</v>
      </c>
      <c r="H4" s="76">
        <f>3.08*2.1</f>
        <v>6.4680000000000009</v>
      </c>
      <c r="I4" s="76">
        <f>3.91*2.1</f>
        <v>8.2110000000000003</v>
      </c>
      <c r="J4" s="77">
        <f>15.88*2.1</f>
        <v>33.348000000000006</v>
      </c>
      <c r="K4" s="2"/>
      <c r="L4" s="2"/>
    </row>
    <row r="5" spans="1:12" ht="30">
      <c r="A5" s="5"/>
      <c r="B5" s="66" t="s">
        <v>26</v>
      </c>
      <c r="C5" s="61">
        <v>63</v>
      </c>
      <c r="D5" s="60" t="s">
        <v>27</v>
      </c>
      <c r="E5" s="16">
        <v>50</v>
      </c>
      <c r="F5" s="17">
        <v>27</v>
      </c>
      <c r="G5" s="56">
        <v>149</v>
      </c>
      <c r="H5" s="56">
        <v>5.9</v>
      </c>
      <c r="I5" s="56">
        <v>7.1</v>
      </c>
      <c r="J5" s="57">
        <v>9.9</v>
      </c>
      <c r="K5" s="2"/>
      <c r="L5" s="2"/>
    </row>
    <row r="6" spans="1:12" ht="30">
      <c r="A6" s="5"/>
      <c r="B6" s="66" t="s">
        <v>28</v>
      </c>
      <c r="C6" s="51"/>
      <c r="D6" s="60" t="s">
        <v>29</v>
      </c>
      <c r="E6" s="16">
        <v>200</v>
      </c>
      <c r="F6" s="17">
        <v>15</v>
      </c>
      <c r="G6" s="56">
        <f>94*2</f>
        <v>188</v>
      </c>
      <c r="H6" s="56">
        <f>3.3*2</f>
        <v>6.6</v>
      </c>
      <c r="I6" s="56">
        <f>2.9*2</f>
        <v>5.8</v>
      </c>
      <c r="J6" s="57">
        <f>13.8*2</f>
        <v>27.6</v>
      </c>
      <c r="K6" s="2"/>
      <c r="L6" s="2"/>
    </row>
    <row r="7" spans="1:12">
      <c r="A7" s="5"/>
      <c r="B7" s="66" t="s">
        <v>24</v>
      </c>
      <c r="C7" s="59"/>
      <c r="D7" s="60" t="s">
        <v>30</v>
      </c>
      <c r="E7" s="78">
        <v>60</v>
      </c>
      <c r="F7" s="17">
        <v>18</v>
      </c>
      <c r="G7" s="19">
        <f>460/100*60</f>
        <v>276</v>
      </c>
      <c r="H7" s="20">
        <f>7.5/100*60</f>
        <v>4.5</v>
      </c>
      <c r="I7" s="19">
        <f>17/100*60</f>
        <v>10.200000000000001</v>
      </c>
      <c r="J7" s="18">
        <f>68/100*60</f>
        <v>40.800000000000004</v>
      </c>
      <c r="K7" s="2"/>
      <c r="L7" s="2"/>
    </row>
    <row r="8" spans="1:12">
      <c r="A8" s="5"/>
      <c r="B8" s="66"/>
      <c r="C8" s="51"/>
      <c r="D8" s="62"/>
      <c r="E8" s="79">
        <f>SUM(E4:E7)</f>
        <v>520</v>
      </c>
      <c r="F8" s="45">
        <f>SUM(F4:F7)</f>
        <v>85</v>
      </c>
      <c r="G8" s="48">
        <f>SUM(G4:G7)</f>
        <v>844.42000000000007</v>
      </c>
      <c r="H8" s="48">
        <f t="shared" ref="H8:J8" si="0">SUM(H4:H7)</f>
        <v>23.468000000000004</v>
      </c>
      <c r="I8" s="48">
        <f t="shared" si="0"/>
        <v>31.311</v>
      </c>
      <c r="J8" s="49">
        <f t="shared" si="0"/>
        <v>111.64800000000002</v>
      </c>
      <c r="K8" s="2"/>
      <c r="L8" s="2"/>
    </row>
    <row r="9" spans="1:12" ht="15.75" thickBot="1">
      <c r="A9" s="6"/>
      <c r="B9" s="70"/>
      <c r="C9" s="71"/>
      <c r="D9" s="36"/>
      <c r="E9" s="72"/>
      <c r="F9" s="73"/>
      <c r="G9" s="74"/>
      <c r="H9" s="74"/>
      <c r="I9" s="74"/>
      <c r="J9" s="75"/>
      <c r="K9" s="2"/>
      <c r="L9" s="2"/>
    </row>
    <row r="10" spans="1:12">
      <c r="A10" s="26" t="s">
        <v>11</v>
      </c>
      <c r="B10" s="29" t="s">
        <v>13</v>
      </c>
      <c r="C10" s="27" t="s">
        <v>16</v>
      </c>
      <c r="D10" s="28"/>
      <c r="E10" s="29"/>
      <c r="F10" s="29"/>
      <c r="G10" s="29"/>
      <c r="H10" s="29"/>
      <c r="I10" s="29"/>
      <c r="J10" s="30"/>
      <c r="K10" s="2"/>
      <c r="L10" s="2"/>
    </row>
    <row r="11" spans="1:12">
      <c r="A11" s="5"/>
      <c r="B11" s="38"/>
      <c r="C11" s="24"/>
      <c r="D11" s="25"/>
      <c r="E11" s="21"/>
      <c r="F11" s="22"/>
      <c r="G11" s="21"/>
      <c r="H11" s="21"/>
      <c r="I11" s="21"/>
      <c r="J11" s="23"/>
      <c r="K11" s="2"/>
      <c r="L11" s="2"/>
    </row>
    <row r="12" spans="1:12" ht="15.75" thickBot="1">
      <c r="A12" s="6"/>
      <c r="B12" s="39"/>
      <c r="C12" s="31"/>
      <c r="D12" s="32"/>
      <c r="E12" s="33"/>
      <c r="F12" s="34"/>
      <c r="G12" s="33"/>
      <c r="H12" s="33"/>
      <c r="I12" s="33"/>
      <c r="J12" s="35"/>
      <c r="K12" s="2"/>
      <c r="L12" s="2"/>
    </row>
    <row r="13" spans="1:12" ht="38.25">
      <c r="A13" s="15" t="s">
        <v>12</v>
      </c>
      <c r="B13" s="66" t="s">
        <v>31</v>
      </c>
      <c r="C13" s="59">
        <v>127</v>
      </c>
      <c r="D13" s="60" t="s">
        <v>32</v>
      </c>
      <c r="E13" s="80">
        <v>200</v>
      </c>
      <c r="F13" s="81">
        <v>22.8</v>
      </c>
      <c r="G13" s="82">
        <f>51.5*2</f>
        <v>103</v>
      </c>
      <c r="H13" s="82">
        <f>4.5*2</f>
        <v>9</v>
      </c>
      <c r="I13" s="82">
        <v>8</v>
      </c>
      <c r="J13" s="83">
        <f>7.1*2+6</f>
        <v>20.2</v>
      </c>
      <c r="K13" s="2"/>
      <c r="L13" s="2"/>
    </row>
    <row r="14" spans="1:12" ht="38.25">
      <c r="A14" s="5"/>
      <c r="B14" s="66" t="s">
        <v>33</v>
      </c>
      <c r="C14" s="59">
        <v>367</v>
      </c>
      <c r="D14" s="60" t="s">
        <v>34</v>
      </c>
      <c r="E14" s="41">
        <v>100</v>
      </c>
      <c r="F14" s="17">
        <v>55.7</v>
      </c>
      <c r="G14" s="82">
        <v>205</v>
      </c>
      <c r="H14" s="82">
        <v>13.3</v>
      </c>
      <c r="I14" s="82">
        <v>15.5</v>
      </c>
      <c r="J14" s="83">
        <v>3.1</v>
      </c>
      <c r="K14" s="2"/>
      <c r="L14" s="2"/>
    </row>
    <row r="15" spans="1:12" ht="26.25">
      <c r="A15" s="5"/>
      <c r="B15" s="66" t="s">
        <v>23</v>
      </c>
      <c r="C15" s="63">
        <v>256</v>
      </c>
      <c r="D15" s="37" t="s">
        <v>35</v>
      </c>
      <c r="E15" s="41">
        <v>160</v>
      </c>
      <c r="F15" s="17">
        <v>13.3</v>
      </c>
      <c r="G15" s="42">
        <f>123*1.6</f>
        <v>196.8</v>
      </c>
      <c r="H15" s="42">
        <f>3.7*1.6</f>
        <v>5.9200000000000008</v>
      </c>
      <c r="I15" s="42">
        <f>3.3*1.6</f>
        <v>5.28</v>
      </c>
      <c r="J15" s="44">
        <f>19.7*1.6</f>
        <v>31.52</v>
      </c>
      <c r="K15" s="2"/>
      <c r="L15" s="2"/>
    </row>
    <row r="16" spans="1:12" ht="30">
      <c r="A16" s="5"/>
      <c r="B16" s="65" t="s">
        <v>28</v>
      </c>
      <c r="C16" s="59">
        <v>495</v>
      </c>
      <c r="D16" s="60" t="s">
        <v>36</v>
      </c>
      <c r="E16" s="84">
        <v>200</v>
      </c>
      <c r="F16" s="17">
        <v>8</v>
      </c>
      <c r="G16" s="19">
        <f>84*2</f>
        <v>168</v>
      </c>
      <c r="H16" s="19">
        <f>0.6*2</f>
        <v>1.2</v>
      </c>
      <c r="I16" s="19">
        <f>0.1*2</f>
        <v>0.2</v>
      </c>
      <c r="J16" s="18">
        <f>20.1*2</f>
        <v>40.200000000000003</v>
      </c>
      <c r="K16" s="2"/>
      <c r="L16" s="2"/>
    </row>
    <row r="17" spans="1:12">
      <c r="A17" s="5"/>
      <c r="B17" s="66" t="s">
        <v>17</v>
      </c>
      <c r="C17" s="64"/>
      <c r="D17" s="50" t="s">
        <v>37</v>
      </c>
      <c r="E17" s="41">
        <v>30</v>
      </c>
      <c r="F17" s="17">
        <v>3.2</v>
      </c>
      <c r="G17" s="56">
        <f>250/100*30</f>
        <v>75</v>
      </c>
      <c r="H17" s="56">
        <f>7.5/100*30</f>
        <v>2.25</v>
      </c>
      <c r="I17" s="56">
        <f>1/100*30</f>
        <v>0.3</v>
      </c>
      <c r="J17" s="57">
        <f>51/100*30</f>
        <v>15.3</v>
      </c>
      <c r="K17" s="2"/>
      <c r="L17" s="2"/>
    </row>
    <row r="18" spans="1:12">
      <c r="A18" s="5"/>
      <c r="B18" s="65" t="s">
        <v>14</v>
      </c>
      <c r="C18" s="63"/>
      <c r="D18" s="50" t="s">
        <v>22</v>
      </c>
      <c r="E18" s="16">
        <v>20</v>
      </c>
      <c r="F18" s="17">
        <v>2</v>
      </c>
      <c r="G18" s="56">
        <f>200/100*20</f>
        <v>40</v>
      </c>
      <c r="H18" s="56">
        <f>6/100*20</f>
        <v>1.2</v>
      </c>
      <c r="I18" s="56">
        <f>1/100*20</f>
        <v>0.2</v>
      </c>
      <c r="J18" s="57">
        <f>40/100*20</f>
        <v>8</v>
      </c>
      <c r="K18" s="2"/>
      <c r="L18" s="2"/>
    </row>
    <row r="19" spans="1:12">
      <c r="A19" s="5"/>
      <c r="B19" s="66"/>
      <c r="C19" s="59"/>
      <c r="D19" s="62"/>
      <c r="E19" s="85">
        <f t="shared" ref="E19" si="1">SUM(E13:E18)</f>
        <v>710</v>
      </c>
      <c r="F19" s="45">
        <f>SUM(F13:F18)</f>
        <v>105</v>
      </c>
      <c r="G19" s="48">
        <f>SUM(G13:G18)</f>
        <v>787.8</v>
      </c>
      <c r="H19" s="48">
        <f>SUM(H13:H18)</f>
        <v>32.870000000000005</v>
      </c>
      <c r="I19" s="48">
        <f>SUM(I13:I18)</f>
        <v>29.48</v>
      </c>
      <c r="J19" s="49">
        <f>SUM(J13:J18)</f>
        <v>118.32000000000001</v>
      </c>
      <c r="K19" s="2"/>
      <c r="L19" s="2"/>
    </row>
    <row r="20" spans="1:12" ht="15.75" thickBot="1">
      <c r="A20" s="6"/>
      <c r="B20" s="52"/>
      <c r="C20" s="53"/>
      <c r="D20" s="36"/>
      <c r="E20" s="54"/>
      <c r="F20" s="58"/>
      <c r="G20" s="54"/>
      <c r="H20" s="54"/>
      <c r="I20" s="54"/>
      <c r="J20" s="55"/>
      <c r="K20" s="2"/>
      <c r="L20" s="2"/>
    </row>
    <row r="21" spans="1:12">
      <c r="A21" s="2"/>
      <c r="B21" s="2"/>
      <c r="C21" s="2"/>
      <c r="D21" s="2"/>
      <c r="E21" s="43"/>
      <c r="F21" s="43"/>
      <c r="G21" s="43"/>
      <c r="H21" s="43"/>
      <c r="I21" s="43"/>
      <c r="J21" s="43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oem</cp:lastModifiedBy>
  <cp:lastPrinted>2021-05-18T10:32:40Z</cp:lastPrinted>
  <dcterms:created xsi:type="dcterms:W3CDTF">2015-06-05T18:19:34Z</dcterms:created>
  <dcterms:modified xsi:type="dcterms:W3CDTF">2023-02-20T03:44:39Z</dcterms:modified>
</cp:coreProperties>
</file>